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ая ставка выгоднее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<sst xmlns="http://schemas.openxmlformats.org/spreadsheetml/2006/main" count="21" uniqueCount="20">
  <si>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Войти в Superboox →</t>
  </si>
  <si>
    <t xml:space="preserve">Калькулятор: пониженная ставка (5% или 7%) или 22% с вычетами</t>
  </si>
  <si>
    <t xml:space="preserve">Упрощённая модель за квартал: сравнивает только НДС к уплате. Не учитывает влияние на налог по УСН, цены для покупателей и ставку 10%.</t>
  </si>
  <si>
    <t xml:space="preserve">Доход с начала текущего года, млн ₽</t>
  </si>
  <si>
    <t xml:space="preserve">Выручка за квартал без НДС, ₽</t>
  </si>
  <si>
    <t xml:space="preserve">Покупки с НДС 22% за квартал (без НДС), ₽</t>
  </si>
  <si>
    <t xml:space="preserve">Параметры 2026 года</t>
  </si>
  <si>
    <t xml:space="preserve">Порог освобождения от НДС, млн ₽</t>
  </si>
  <si>
    <t xml:space="preserve">ст. 145 НК РФ; 20 млн ₽ сохранён на 2027–2029 гг. (228-ФЗ)</t>
  </si>
  <si>
    <t xml:space="preserve">Предел для ставки 5%, млн ₽</t>
  </si>
  <si>
    <t xml:space="preserve">п. 8 ст. 164 НК РФ с учётом дефлятора 1,090</t>
  </si>
  <si>
    <t xml:space="preserve">Предел для ставки 7% (и УСН), млн ₽</t>
  </si>
  <si>
    <t xml:space="preserve">Результат</t>
  </si>
  <si>
    <t xml:space="preserve">Доступная пониженная ставка</t>
  </si>
  <si>
    <t xml:space="preserve">НДС к уплате по пониженной ставке, ₽</t>
  </si>
  <si>
    <t xml:space="preserve">НДС к уплате по ставке 22% с вычетом, ₽</t>
  </si>
  <si>
    <t xml:space="preserve">Доля покупок с НДС в выручке</t>
  </si>
  <si>
    <t xml:space="preserve">Точка равенства: доля покупок, при которой 22% выгоднее</t>
  </si>
  <si>
    <t xml:space="preserve">Вывод</t>
  </si>
  <si>
    <t xml:space="preserve">Важно: пониженную ставку 5% или 7% нужно применять не менее 12 кварталов подряд (п. 9 ст. 164 НК РФ). Кто впервые выбрал её в 2026 году, по рекомендациям ФНС может отказаться в течение 4 кварталов. Если вы платите НДС с 1 января 2026 года, ставка 5% доступна при доходе за 2025 год до 250 млн ₽, 7% — до 450 млн ₽. На 2027 год (дефлятор 1,153): 5% — до 288,25 млн ₽, 7% и УСН — до 518,85 млн ₽. Перед выбором посоветуйтесь с бухгалтером.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</si>
</sst>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449D44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666666"/>
      <name val="Arial"/>
      <family val="0"/>
      <charset val="1"/>
    </font>
    <font>
      <sz val="9"/>
      <color rgb="FF2E6B2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449D4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s://app.superboox.ru/login" TargetMode="Externa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1638000</xdr:colOff>
      <xdr:row>0</xdr:row>
      <xdr:rowOff>228240</xdr:rowOff>
    </xdr:to>
    <xdr:pic>
      <xdr:nvPicPr>
        <xdr:cNvPr id="0" name="Логотип Superboox" descr="Войти в Superboox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1638000" cy="228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.superboox.ru/logi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3" min="2" style="1" width="18"/>
    <col collapsed="false" customWidth="true" hidden="false" outlineLevel="0" max="4" min="4" style="1" width="36"/>
  </cols>
  <sheetData>
    <row r="1" customFormat="false" ht="30" hidden="false" customHeight="true" outlineLevel="0" collapsed="false">
      <c r="D1" s="2" t="s">
        <v>0</v>
      </c>
    </row>
    <row r="2" customFormat="false" ht="9.75" hidden="false" customHeight="true" outlineLevel="0" collapsed="false"/>
    <row r="3" customFormat="false" ht="26.25" hidden="false" customHeight="true" outlineLevel="0" collapsed="false">
      <c r="A3" s="3" t="s">
        <v>1</v>
      </c>
    </row>
    <row r="4" customFormat="false" ht="15" hidden="false" customHeight="true" outlineLevel="0" collapsed="false">
      <c r="A4" s="4" t="s">
        <v>2</v>
      </c>
      <c r="B4" s="4"/>
      <c r="C4" s="4"/>
      <c r="D4" s="4"/>
    </row>
    <row r="6" customFormat="false" ht="15" hidden="false" customHeight="true" outlineLevel="0" collapsed="false">
      <c r="A6" s="5" t="s">
        <v>3</v>
      </c>
      <c r="B6" s="6" t="n">
        <v>120</v>
      </c>
    </row>
    <row r="7" customFormat="false" ht="15" hidden="false" customHeight="true" outlineLevel="0" collapsed="false">
      <c r="A7" s="5" t="s">
        <v>4</v>
      </c>
      <c r="B7" s="6" t="n">
        <v>10000000</v>
      </c>
    </row>
    <row r="8" customFormat="false" ht="15" hidden="false" customHeight="true" outlineLevel="0" collapsed="false">
      <c r="A8" s="5" t="s">
        <v>5</v>
      </c>
      <c r="B8" s="6" t="n">
        <v>6000000</v>
      </c>
    </row>
    <row r="10" customFormat="false" ht="15" hidden="false" customHeight="true" outlineLevel="0" collapsed="false">
      <c r="A10" s="7" t="s">
        <v>6</v>
      </c>
    </row>
    <row r="11" customFormat="false" ht="27.75" hidden="false" customHeight="true" outlineLevel="0" collapsed="false">
      <c r="A11" s="5" t="s">
        <v>7</v>
      </c>
      <c r="B11" s="8" t="n">
        <v>20</v>
      </c>
      <c r="C11" s="9" t="s">
        <v>8</v>
      </c>
    </row>
    <row r="12" customFormat="false" ht="27.75" hidden="false" customHeight="true" outlineLevel="0" collapsed="false">
      <c r="A12" s="5" t="s">
        <v>9</v>
      </c>
      <c r="B12" s="8" t="n">
        <v>272.5</v>
      </c>
      <c r="C12" s="9" t="s">
        <v>10</v>
      </c>
    </row>
    <row r="13" customFormat="false" ht="27.75" hidden="false" customHeight="true" outlineLevel="0" collapsed="false">
      <c r="A13" s="5" t="s">
        <v>11</v>
      </c>
      <c r="B13" s="8" t="n">
        <v>490.5</v>
      </c>
      <c r="C13" s="9" t="s">
        <v>10</v>
      </c>
    </row>
    <row r="15" customFormat="false" ht="15" hidden="false" customHeight="true" outlineLevel="0" collapsed="false">
      <c r="A15" s="7" t="s">
        <v>12</v>
      </c>
    </row>
    <row r="16" customFormat="false" ht="15" hidden="false" customHeight="true" outlineLevel="0" collapsed="false">
      <c r="A16" s="5" t="s">
        <v>13</v>
      </c>
      <c r="B16" s="10" t="n">
        <f aca="false">IF(B6&lt;=B11,"освобождение от НДС",IF(B6&lt;=B12,0.05,IF(B6&lt;=B13,0.07,"УСН недоступна — ОСНО")))</f>
        <v>0.05</v>
      </c>
    </row>
    <row r="17" customFormat="false" ht="15" hidden="false" customHeight="true" outlineLevel="0" collapsed="false">
      <c r="A17" s="5" t="s">
        <v>14</v>
      </c>
      <c r="B17" s="11" t="n">
        <f aca="false">IF(ISNUMBER(B16),B7*B16,"—")</f>
        <v>500000</v>
      </c>
    </row>
    <row r="18" customFormat="false" ht="15" hidden="false" customHeight="true" outlineLevel="0" collapsed="false">
      <c r="A18" s="5" t="s">
        <v>15</v>
      </c>
      <c r="B18" s="11" t="n">
        <f aca="false">B7*0.22-B8*0.22</f>
        <v>880000</v>
      </c>
    </row>
    <row r="19" customFormat="false" ht="15" hidden="false" customHeight="true" outlineLevel="0" collapsed="false">
      <c r="A19" s="5" t="s">
        <v>16</v>
      </c>
      <c r="B19" s="12" t="n">
        <f aca="false">IF(B7=0,0,B8/B7)</f>
        <v>0.6</v>
      </c>
    </row>
    <row r="20" customFormat="false" ht="15" hidden="false" customHeight="true" outlineLevel="0" collapsed="false">
      <c r="A20" s="5" t="s">
        <v>17</v>
      </c>
      <c r="B20" s="12" t="n">
        <f aca="false">IF(ISNUMBER(B16),(0.22-B16)/0.22,"—")</f>
        <v>0.772727272727273</v>
      </c>
    </row>
    <row r="21" customFormat="false" ht="15" hidden="false" customHeight="true" outlineLevel="0" collapsed="false">
      <c r="A21" s="5" t="s">
        <v>18</v>
      </c>
      <c r="B21" s="13" t="str">
        <f aca="false">IF(NOT(ISNUMBER(B16)),"расчёт не нужен",IF(B17&lt;=B18,"пониженная ставка выгоднее по сумме НДС","ставка 22% с вычетами выгоднее по сумме НДС"))</f>
        <v>пониженная ставка выгоднее по сумме НДС</v>
      </c>
      <c r="C21" s="13"/>
      <c r="D21" s="13"/>
    </row>
    <row r="23" customFormat="false" ht="75" hidden="false" customHeight="true" outlineLevel="0" collapsed="false">
      <c r="A23" s="14" t="s">
        <v>19</v>
      </c>
      <c r="B23" s="14"/>
      <c r="C23" s="14"/>
      <c r="D23" s="14"/>
    </row>
  </sheetData>
  <mergeCells count="3">
    <mergeCell ref="A4:D4"/>
    <mergeCell ref="B21:D21"/>
    <mergeCell ref="A23:D23"/>
  </mergeCells>
  <hyperlinks>
    <hyperlink ref="D1" r:id="rId1" display="Войти в Superboox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2026-10-30T17:15:14Z</dcterms:created>
  <dc:creator>openpyxl</dc:creator>
  <dc:description/>
  <dc:language>en-US</dc:language>
  <cp:lastModifiedBy/>
  <dcterms:modified xsi:type="dcterms:W3CDTF">2026-10-30T18:03:20Z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